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CARDUCCI 201718\"/>
    </mc:Choice>
  </mc:AlternateContent>
  <bookViews>
    <workbookView xWindow="0" yWindow="0" windowWidth="20490" windowHeight="7755"/>
  </bookViews>
  <sheets>
    <sheet name="Amic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E30" i="1" l="1"/>
  <c r="F30" i="1" s="1"/>
  <c r="E29" i="1"/>
  <c r="F29" i="1" s="1"/>
  <c r="E32" i="1" l="1"/>
  <c r="F32" i="1" s="1"/>
  <c r="E33" i="1"/>
  <c r="F33" i="1" s="1"/>
  <c r="E35" i="1"/>
  <c r="F35" i="1" s="1"/>
  <c r="F38" i="1" s="1"/>
  <c r="E38" i="1" s="1"/>
  <c r="E36" i="1"/>
  <c r="F36" i="1" s="1"/>
  <c r="E37" i="1"/>
  <c r="F37" i="1" s="1"/>
  <c r="E18" i="1"/>
  <c r="F18" i="1" s="1"/>
  <c r="E19" i="1"/>
  <c r="F19" i="1" s="1"/>
  <c r="E21" i="1"/>
  <c r="F21" i="1" s="1"/>
  <c r="E22" i="1"/>
  <c r="F22" i="1" s="1"/>
  <c r="E24" i="1"/>
  <c r="F24" i="1" s="1"/>
  <c r="E25" i="1"/>
  <c r="F25" i="1" s="1"/>
  <c r="E26" i="1"/>
  <c r="F26" i="1" s="1"/>
  <c r="E17" i="1"/>
  <c r="E6" i="1"/>
  <c r="F6" i="1" s="1"/>
  <c r="E7" i="1"/>
  <c r="F7" i="1" s="1"/>
  <c r="E9" i="1"/>
  <c r="F9" i="1" s="1"/>
  <c r="E10" i="1"/>
  <c r="F10" i="1" s="1"/>
  <c r="E11" i="1"/>
  <c r="F11" i="1" s="1"/>
  <c r="E13" i="1"/>
  <c r="F13" i="1" s="1"/>
  <c r="E14" i="1"/>
  <c r="F14" i="1" s="1"/>
  <c r="E5" i="1"/>
  <c r="F5" i="1" s="1"/>
  <c r="F15" i="1" s="1"/>
  <c r="E15" i="1" s="1"/>
  <c r="H25" i="1"/>
  <c r="H13" i="1"/>
  <c r="F17" i="1" l="1"/>
  <c r="F27" i="1" s="1"/>
  <c r="E27" i="1" s="1"/>
  <c r="I29" i="1"/>
  <c r="D39" i="1" l="1"/>
  <c r="D40" i="1" s="1"/>
</calcChain>
</file>

<file path=xl/sharedStrings.xml><?xml version="1.0" encoding="utf-8"?>
<sst xmlns="http://schemas.openxmlformats.org/spreadsheetml/2006/main" count="63" uniqueCount="58">
  <si>
    <t xml:space="preserve">DOCENTE: </t>
  </si>
  <si>
    <t>A</t>
  </si>
  <si>
    <t>Tipologia</t>
  </si>
  <si>
    <t>Totale punti</t>
  </si>
  <si>
    <t>A1.1</t>
  </si>
  <si>
    <t>A1.3</t>
  </si>
  <si>
    <t>A2.1</t>
  </si>
  <si>
    <t>A2.2</t>
  </si>
  <si>
    <t>A2.3</t>
  </si>
  <si>
    <t>A3.1</t>
  </si>
  <si>
    <t>A3.2</t>
  </si>
  <si>
    <t>Totale riga A</t>
  </si>
  <si>
    <t>B</t>
  </si>
  <si>
    <t>B1.1</t>
  </si>
  <si>
    <t>B1.2</t>
  </si>
  <si>
    <t>B1.3</t>
  </si>
  <si>
    <t>B2.1</t>
  </si>
  <si>
    <t>B2.2</t>
  </si>
  <si>
    <t>B3.1</t>
  </si>
  <si>
    <t>B3.2</t>
  </si>
  <si>
    <t>B3.3</t>
  </si>
  <si>
    <t>Totale Riga B</t>
  </si>
  <si>
    <t>C</t>
  </si>
  <si>
    <t>C1.1</t>
  </si>
  <si>
    <t>C1.2</t>
  </si>
  <si>
    <t>C2.1</t>
  </si>
  <si>
    <t>C2.2</t>
  </si>
  <si>
    <t>C3.1</t>
  </si>
  <si>
    <t>C3.2</t>
  </si>
  <si>
    <t>C3.3</t>
  </si>
  <si>
    <t>Totale riga C</t>
  </si>
  <si>
    <t>PUNTEGGIO TOTALE  (a+b+c)</t>
  </si>
  <si>
    <t>TOTALE DEL PUNTEGGIO</t>
  </si>
  <si>
    <t>A1.2</t>
  </si>
  <si>
    <t>Clima della classe  [R]</t>
  </si>
  <si>
    <t>Motivazione degli alunni [R]</t>
  </si>
  <si>
    <t>Rapporti con le famiglie [R]</t>
  </si>
  <si>
    <t>Risultati org. E conduzione Progetti [D]</t>
  </si>
  <si>
    <t>Contributo PTOF, PDM, ecc.  [R]</t>
  </si>
  <si>
    <t>Attiv. di approfondimento [D]</t>
  </si>
  <si>
    <t>Pers. e Individ. dell'insegnamento [D]</t>
  </si>
  <si>
    <t>Risultati nel potenziamento delle competenze disciplinari [R] + [D]</t>
  </si>
  <si>
    <t>Risultati nel potenziamento delle competenze sociali - civiche -di vita  [R] + [D]</t>
  </si>
  <si>
    <t>Risultati nel potenziamento delle competenze a mezzo di didattiche innovative. [D]</t>
  </si>
  <si>
    <t>Riscontro positivo applicazione N.T. alla didattica  [D]</t>
  </si>
  <si>
    <t>Riscontro positivo uso met. Didattiche innovative   [D]</t>
  </si>
  <si>
    <t>Responsabilità  coordinamento con DS                    (se SI inserire 1 altrimenti 0)  [D]</t>
  </si>
  <si>
    <t xml:space="preserve">Supporto DS in att. Complesse                                  (se SI inserire 1 altrimenti 0) [R] </t>
  </si>
  <si>
    <t xml:space="preserve">Attività fattiva coord in classe [R] </t>
  </si>
  <si>
    <t xml:space="preserve">Attività fattiva fuori dalla classe [R] </t>
  </si>
  <si>
    <t>Organizzazione corsi formazione [R] + [D]</t>
  </si>
  <si>
    <t>Attività di formazione interna/esterna [D]</t>
  </si>
  <si>
    <t>n. eventi positivi</t>
  </si>
  <si>
    <t>Collaborazione alla ricerca didattica  [D]</t>
  </si>
  <si>
    <t>Attività di documentazione  [D]</t>
  </si>
  <si>
    <t>Attività di disseminazione buone prassi  [D]</t>
  </si>
  <si>
    <t>Partecip. a corsi di agg.to con positiva ricaduta nell'attività didattica  [D]</t>
  </si>
  <si>
    <t>Attività di tutoraggio [R]  o  [D]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</si>
</sst>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 applyProtection="1"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wrapText="1"/>
    </xf>
    <xf numFmtId="0" fontId="0" fillId="0" borderId="5" xfId="0" applyBorder="1" applyProtection="1"/>
    <xf numFmtId="0" fontId="0" fillId="0" borderId="5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top"/>
    </xf>
    <xf numFmtId="0" fontId="2" fillId="0" borderId="1" xfId="0" applyFont="1" applyBorder="1" applyProtection="1"/>
    <xf numFmtId="0" fontId="0" fillId="0" borderId="5" xfId="0" applyBorder="1" applyAlignment="1" applyProtection="1">
      <alignment vertical="center"/>
    </xf>
    <xf numFmtId="0" fontId="0" fillId="0" borderId="0" xfId="0" applyProtection="1"/>
    <xf numFmtId="0" fontId="1" fillId="0" borderId="5" xfId="0" applyFont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 vertical="top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vertical="top" wrapText="1"/>
    </xf>
    <xf numFmtId="0" fontId="6" fillId="3" borderId="5" xfId="0" applyFont="1" applyFill="1" applyBorder="1" applyProtection="1"/>
    <xf numFmtId="0" fontId="0" fillId="0" borderId="0" xfId="0" applyAlignment="1" applyProtection="1">
      <alignment vertical="center"/>
    </xf>
    <xf numFmtId="0" fontId="4" fillId="0" borderId="5" xfId="0" applyFont="1" applyBorder="1" applyAlignment="1" applyProtection="1">
      <alignment horizontal="center" wrapText="1"/>
    </xf>
    <xf numFmtId="0" fontId="0" fillId="0" borderId="5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vertical="top"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/>
    </xf>
    <xf numFmtId="0" fontId="5" fillId="0" borderId="0" xfId="0" applyFont="1"/>
    <xf numFmtId="0" fontId="4" fillId="0" borderId="0" xfId="0" applyFont="1"/>
    <xf numFmtId="0" fontId="10" fillId="0" borderId="0" xfId="0" applyFont="1" applyAlignment="1">
      <alignment horizontal="center" wrapText="1"/>
    </xf>
    <xf numFmtId="0" fontId="6" fillId="0" borderId="0" xfId="0" applyFont="1"/>
    <xf numFmtId="0" fontId="5" fillId="3" borderId="0" xfId="0" applyFont="1" applyFill="1"/>
    <xf numFmtId="0" fontId="8" fillId="0" borderId="5" xfId="0" applyFont="1" applyBorder="1" applyProtection="1"/>
    <xf numFmtId="0" fontId="6" fillId="0" borderId="5" xfId="0" applyFont="1" applyBorder="1" applyProtection="1"/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/>
    <xf numFmtId="0" fontId="5" fillId="0" borderId="0" xfId="0" applyFont="1" applyBorder="1" applyAlignment="1" applyProtection="1"/>
    <xf numFmtId="0" fontId="5" fillId="0" borderId="3" xfId="0" applyFont="1" applyBorder="1" applyAlignment="1" applyProtection="1">
      <alignment horizontal="right" vertical="top"/>
    </xf>
    <xf numFmtId="0" fontId="5" fillId="0" borderId="3" xfId="0" applyFont="1" applyBorder="1" applyAlignment="1" applyProtection="1"/>
    <xf numFmtId="0" fontId="5" fillId="0" borderId="4" xfId="0" applyFont="1" applyBorder="1" applyAlignment="1" applyProtection="1"/>
    <xf numFmtId="0" fontId="5" fillId="0" borderId="3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7" fillId="0" borderId="5" xfId="0" applyFont="1" applyBorder="1" applyProtection="1"/>
    <xf numFmtId="0" fontId="5" fillId="0" borderId="5" xfId="0" applyFont="1" applyBorder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0"/>
  <sheetViews>
    <sheetView tabSelected="1" zoomScale="112" zoomScaleNormal="112" workbookViewId="0">
      <selection activeCell="C26" sqref="C26"/>
    </sheetView>
  </sheetViews>
  <sheetFormatPr defaultRowHeight="15" x14ac:dyDescent="0.25"/>
  <cols>
    <col min="1" max="1" width="6.85546875" customWidth="1"/>
    <col min="2" max="2" width="42.42578125" customWidth="1"/>
    <col min="3" max="3" width="8.85546875" customWidth="1"/>
    <col min="4" max="4" width="10.28515625" customWidth="1"/>
    <col min="6" max="6" width="9.140625" style="32"/>
  </cols>
  <sheetData>
    <row r="2" spans="1:10" ht="21" x14ac:dyDescent="0.35">
      <c r="A2" s="1"/>
      <c r="B2" s="9" t="s">
        <v>0</v>
      </c>
      <c r="C2" s="39"/>
      <c r="D2" s="40"/>
      <c r="E2" s="41"/>
    </row>
    <row r="3" spans="1:10" x14ac:dyDescent="0.25">
      <c r="A3" s="10"/>
      <c r="B3" s="6"/>
      <c r="C3" s="11"/>
      <c r="D3" s="11"/>
      <c r="E3" s="11"/>
    </row>
    <row r="4" spans="1:10" ht="30" x14ac:dyDescent="0.25">
      <c r="A4" s="4" t="s">
        <v>1</v>
      </c>
      <c r="B4" s="12" t="s">
        <v>2</v>
      </c>
      <c r="C4" s="13" t="s">
        <v>52</v>
      </c>
      <c r="D4" s="4"/>
      <c r="E4" s="5"/>
      <c r="F4" s="33"/>
      <c r="G4" s="2"/>
    </row>
    <row r="5" spans="1:10" x14ac:dyDescent="0.25">
      <c r="A5" s="7" t="s">
        <v>4</v>
      </c>
      <c r="B5" s="16" t="s">
        <v>34</v>
      </c>
      <c r="C5" s="26"/>
      <c r="D5" s="31">
        <v>1</v>
      </c>
      <c r="E5" s="24">
        <f>C5*D5</f>
        <v>0</v>
      </c>
      <c r="F5" s="34">
        <f>IF(E5&gt;3,"3",E5*1)</f>
        <v>0</v>
      </c>
    </row>
    <row r="6" spans="1:10" x14ac:dyDescent="0.25">
      <c r="A6" s="14" t="s">
        <v>33</v>
      </c>
      <c r="B6" s="16" t="s">
        <v>35</v>
      </c>
      <c r="C6" s="26"/>
      <c r="D6" s="31">
        <v>1</v>
      </c>
      <c r="E6" s="24">
        <f t="shared" ref="E6:E14" si="0">C6*D6</f>
        <v>0</v>
      </c>
      <c r="F6" s="34">
        <f t="shared" ref="F6:F10" si="1">IF(E6&gt;3,"3",E6*1)</f>
        <v>0</v>
      </c>
    </row>
    <row r="7" spans="1:10" x14ac:dyDescent="0.25">
      <c r="A7" s="14" t="s">
        <v>5</v>
      </c>
      <c r="B7" s="16" t="s">
        <v>36</v>
      </c>
      <c r="C7" s="26"/>
      <c r="D7" s="31">
        <v>1</v>
      </c>
      <c r="E7" s="24">
        <f t="shared" si="0"/>
        <v>0</v>
      </c>
      <c r="F7" s="34">
        <f t="shared" si="1"/>
        <v>0</v>
      </c>
      <c r="G7" s="32">
        <v>9</v>
      </c>
      <c r="H7" s="32"/>
      <c r="I7" s="32"/>
    </row>
    <row r="8" spans="1:10" x14ac:dyDescent="0.25">
      <c r="A8" s="14"/>
      <c r="B8" s="16"/>
      <c r="C8" s="27"/>
      <c r="D8" s="31"/>
      <c r="E8" s="24"/>
      <c r="F8" s="34"/>
      <c r="G8" s="32"/>
      <c r="H8" s="32"/>
      <c r="I8" s="32"/>
      <c r="J8" s="3"/>
    </row>
    <row r="9" spans="1:10" x14ac:dyDescent="0.25">
      <c r="A9" s="7" t="s">
        <v>6</v>
      </c>
      <c r="B9" s="8" t="s">
        <v>37</v>
      </c>
      <c r="C9" s="26"/>
      <c r="D9" s="31">
        <v>1</v>
      </c>
      <c r="E9" s="24">
        <f t="shared" si="0"/>
        <v>0</v>
      </c>
      <c r="F9" s="34">
        <f t="shared" si="1"/>
        <v>0</v>
      </c>
      <c r="G9" s="32">
        <v>3</v>
      </c>
      <c r="H9" s="32"/>
      <c r="I9" s="32"/>
    </row>
    <row r="10" spans="1:10" ht="30" x14ac:dyDescent="0.25">
      <c r="A10" s="7" t="s">
        <v>7</v>
      </c>
      <c r="B10" s="16" t="s">
        <v>56</v>
      </c>
      <c r="C10" s="26"/>
      <c r="D10" s="31">
        <v>1</v>
      </c>
      <c r="E10" s="24">
        <f t="shared" si="0"/>
        <v>0</v>
      </c>
      <c r="F10" s="34">
        <f t="shared" si="1"/>
        <v>0</v>
      </c>
      <c r="G10" s="32">
        <v>3</v>
      </c>
      <c r="H10" s="32"/>
      <c r="I10" s="32"/>
    </row>
    <row r="11" spans="1:10" x14ac:dyDescent="0.25">
      <c r="A11" s="7" t="s">
        <v>8</v>
      </c>
      <c r="B11" s="8" t="s">
        <v>38</v>
      </c>
      <c r="C11" s="26"/>
      <c r="D11" s="31">
        <v>1</v>
      </c>
      <c r="E11" s="24">
        <f t="shared" si="0"/>
        <v>0</v>
      </c>
      <c r="F11" s="34">
        <f>IF(E11&gt;6,"6",E11*1)</f>
        <v>0</v>
      </c>
      <c r="G11" s="32">
        <v>6</v>
      </c>
      <c r="H11" s="32"/>
      <c r="I11" s="32"/>
    </row>
    <row r="12" spans="1:10" x14ac:dyDescent="0.25">
      <c r="A12" s="7"/>
      <c r="B12" s="8"/>
      <c r="C12" s="27"/>
      <c r="D12" s="31"/>
      <c r="E12" s="24"/>
      <c r="F12" s="34"/>
      <c r="G12" s="32"/>
      <c r="H12" s="32"/>
      <c r="I12" s="32"/>
    </row>
    <row r="13" spans="1:10" x14ac:dyDescent="0.25">
      <c r="A13" s="7" t="s">
        <v>9</v>
      </c>
      <c r="B13" s="8" t="s">
        <v>39</v>
      </c>
      <c r="C13" s="26"/>
      <c r="D13" s="31">
        <v>1</v>
      </c>
      <c r="E13" s="24">
        <f t="shared" si="0"/>
        <v>0</v>
      </c>
      <c r="F13" s="34">
        <f>IF(E13&gt;3,"3",E13*1)</f>
        <v>0</v>
      </c>
      <c r="G13" s="32"/>
      <c r="H13" s="36">
        <f>G7+G14+G9+G10+G11</f>
        <v>27</v>
      </c>
      <c r="I13" s="32"/>
    </row>
    <row r="14" spans="1:10" x14ac:dyDescent="0.25">
      <c r="A14" s="15" t="s">
        <v>10</v>
      </c>
      <c r="B14" s="8" t="s">
        <v>40</v>
      </c>
      <c r="C14" s="26"/>
      <c r="D14" s="31">
        <v>1</v>
      </c>
      <c r="E14" s="24">
        <f t="shared" si="0"/>
        <v>0</v>
      </c>
      <c r="F14" s="34">
        <f>IF(E14&gt;3,"3",E14*1)</f>
        <v>0</v>
      </c>
      <c r="G14" s="32">
        <v>6</v>
      </c>
      <c r="H14" s="32"/>
      <c r="I14" s="32"/>
    </row>
    <row r="15" spans="1:10" ht="18.75" x14ac:dyDescent="0.3">
      <c r="A15" s="18"/>
      <c r="B15" s="42" t="s">
        <v>11</v>
      </c>
      <c r="C15" s="43"/>
      <c r="D15" s="44"/>
      <c r="E15" s="17">
        <f>1*F15</f>
        <v>0</v>
      </c>
      <c r="F15" s="34">
        <f>F5+F6+F7+F9+F10+F11+F13+F14</f>
        <v>0</v>
      </c>
      <c r="G15" s="32"/>
      <c r="H15" s="32"/>
      <c r="I15" s="32"/>
    </row>
    <row r="16" spans="1:10" ht="30" x14ac:dyDescent="0.25">
      <c r="A16" s="4" t="s">
        <v>12</v>
      </c>
      <c r="B16" s="12" t="s">
        <v>2</v>
      </c>
      <c r="C16" s="13" t="s">
        <v>52</v>
      </c>
      <c r="D16" s="4"/>
      <c r="E16" s="19" t="s">
        <v>3</v>
      </c>
      <c r="F16" s="34"/>
      <c r="G16" s="32"/>
      <c r="H16" s="32"/>
      <c r="I16" s="32"/>
    </row>
    <row r="17" spans="1:9" ht="30" x14ac:dyDescent="0.25">
      <c r="A17" s="14" t="s">
        <v>13</v>
      </c>
      <c r="B17" s="16" t="s">
        <v>41</v>
      </c>
      <c r="C17" s="26"/>
      <c r="D17" s="31">
        <v>1</v>
      </c>
      <c r="E17" s="24">
        <f>C17*D17</f>
        <v>0</v>
      </c>
      <c r="F17" s="34">
        <f t="shared" ref="F17:F37" si="2">IF(E17&gt;3,"3",E17*1)</f>
        <v>0</v>
      </c>
      <c r="G17" s="32"/>
      <c r="H17" s="32"/>
      <c r="I17" s="32"/>
    </row>
    <row r="18" spans="1:9" ht="30" x14ac:dyDescent="0.25">
      <c r="A18" s="14" t="s">
        <v>14</v>
      </c>
      <c r="B18" s="16" t="s">
        <v>42</v>
      </c>
      <c r="C18" s="26"/>
      <c r="D18" s="31">
        <v>1</v>
      </c>
      <c r="E18" s="24">
        <f t="shared" ref="E18:E26" si="3">C18*D18</f>
        <v>0</v>
      </c>
      <c r="F18" s="34">
        <f t="shared" si="2"/>
        <v>0</v>
      </c>
      <c r="G18" s="32"/>
      <c r="H18" s="32"/>
      <c r="I18" s="32"/>
    </row>
    <row r="19" spans="1:9" ht="38.25" customHeight="1" x14ac:dyDescent="0.25">
      <c r="A19" s="14" t="s">
        <v>15</v>
      </c>
      <c r="B19" s="16" t="s">
        <v>43</v>
      </c>
      <c r="C19" s="26"/>
      <c r="D19" s="31">
        <v>1</v>
      </c>
      <c r="E19" s="24">
        <f t="shared" si="3"/>
        <v>0</v>
      </c>
      <c r="F19" s="34">
        <f t="shared" si="2"/>
        <v>0</v>
      </c>
      <c r="G19" s="32">
        <v>9</v>
      </c>
      <c r="H19" s="32"/>
      <c r="I19" s="32"/>
    </row>
    <row r="20" spans="1:9" x14ac:dyDescent="0.25">
      <c r="A20" s="14"/>
      <c r="B20" s="16"/>
      <c r="C20" s="28"/>
      <c r="D20" s="31"/>
      <c r="E20" s="24"/>
      <c r="F20" s="34"/>
      <c r="G20" s="32"/>
      <c r="H20" s="32"/>
      <c r="I20" s="32"/>
    </row>
    <row r="21" spans="1:9" ht="30" x14ac:dyDescent="0.25">
      <c r="A21" s="14" t="s">
        <v>16</v>
      </c>
      <c r="B21" s="16" t="s">
        <v>44</v>
      </c>
      <c r="C21" s="29"/>
      <c r="D21" s="31">
        <v>1</v>
      </c>
      <c r="E21" s="24">
        <f t="shared" si="3"/>
        <v>0</v>
      </c>
      <c r="F21" s="34">
        <f t="shared" si="2"/>
        <v>0</v>
      </c>
      <c r="G21" s="32"/>
      <c r="H21" s="32"/>
      <c r="I21" s="32"/>
    </row>
    <row r="22" spans="1:9" ht="30" x14ac:dyDescent="0.25">
      <c r="A22" s="14" t="s">
        <v>17</v>
      </c>
      <c r="B22" s="16" t="s">
        <v>45</v>
      </c>
      <c r="C22" s="29"/>
      <c r="D22" s="31">
        <v>1</v>
      </c>
      <c r="E22" s="24">
        <f t="shared" si="3"/>
        <v>0</v>
      </c>
      <c r="F22" s="34">
        <f t="shared" si="2"/>
        <v>0</v>
      </c>
      <c r="G22" s="32">
        <v>6</v>
      </c>
      <c r="H22" s="32"/>
      <c r="I22" s="32"/>
    </row>
    <row r="23" spans="1:9" x14ac:dyDescent="0.25">
      <c r="A23" s="14"/>
      <c r="B23" s="12"/>
      <c r="C23" s="4"/>
      <c r="D23" s="31"/>
      <c r="E23" s="30"/>
      <c r="F23" s="34"/>
      <c r="G23" s="32"/>
      <c r="H23" s="32"/>
      <c r="I23" s="32"/>
    </row>
    <row r="24" spans="1:9" x14ac:dyDescent="0.25">
      <c r="A24" s="14" t="s">
        <v>18</v>
      </c>
      <c r="B24" s="16" t="s">
        <v>53</v>
      </c>
      <c r="C24" s="26"/>
      <c r="D24" s="31">
        <v>1</v>
      </c>
      <c r="E24" s="24">
        <f t="shared" si="3"/>
        <v>0</v>
      </c>
      <c r="F24" s="34">
        <f t="shared" si="2"/>
        <v>0</v>
      </c>
      <c r="G24" s="32"/>
      <c r="H24" s="32"/>
      <c r="I24" s="32"/>
    </row>
    <row r="25" spans="1:9" x14ac:dyDescent="0.25">
      <c r="A25" s="20" t="s">
        <v>19</v>
      </c>
      <c r="B25" s="21" t="s">
        <v>54</v>
      </c>
      <c r="C25" s="26"/>
      <c r="D25" s="31">
        <v>1</v>
      </c>
      <c r="E25" s="24">
        <f t="shared" si="3"/>
        <v>0</v>
      </c>
      <c r="F25" s="34">
        <f t="shared" si="2"/>
        <v>0</v>
      </c>
      <c r="G25" s="32"/>
      <c r="H25" s="36">
        <f>G19+G22+G26</f>
        <v>24</v>
      </c>
      <c r="I25" s="32"/>
    </row>
    <row r="26" spans="1:9" x14ac:dyDescent="0.25">
      <c r="A26" s="20" t="s">
        <v>20</v>
      </c>
      <c r="B26" s="21" t="s">
        <v>55</v>
      </c>
      <c r="C26" s="26"/>
      <c r="D26" s="31">
        <v>1</v>
      </c>
      <c r="E26" s="24">
        <f t="shared" si="3"/>
        <v>0</v>
      </c>
      <c r="F26" s="34">
        <f t="shared" si="2"/>
        <v>0</v>
      </c>
      <c r="G26" s="32">
        <v>9</v>
      </c>
      <c r="H26" s="32"/>
      <c r="I26" s="32"/>
    </row>
    <row r="27" spans="1:9" ht="18.75" x14ac:dyDescent="0.3">
      <c r="A27" s="18"/>
      <c r="B27" s="45" t="s">
        <v>21</v>
      </c>
      <c r="C27" s="46"/>
      <c r="D27" s="47"/>
      <c r="E27" s="17">
        <f>1*F27</f>
        <v>0</v>
      </c>
      <c r="F27" s="34">
        <f>F17+F18+F19+F21+F22+F24+F25+F26</f>
        <v>0</v>
      </c>
      <c r="G27" s="32"/>
      <c r="H27" s="32"/>
      <c r="I27" s="32"/>
    </row>
    <row r="28" spans="1:9" ht="30" x14ac:dyDescent="0.25">
      <c r="A28" s="4" t="s">
        <v>22</v>
      </c>
      <c r="B28" s="4" t="s">
        <v>2</v>
      </c>
      <c r="C28" s="13" t="s">
        <v>52</v>
      </c>
      <c r="D28" s="4"/>
      <c r="E28" s="22" t="s">
        <v>3</v>
      </c>
      <c r="F28" s="34"/>
      <c r="G28" s="32"/>
      <c r="H28" s="32"/>
      <c r="I28" s="32"/>
    </row>
    <row r="29" spans="1:9" ht="30" x14ac:dyDescent="0.3">
      <c r="A29" s="23" t="s">
        <v>23</v>
      </c>
      <c r="B29" s="21" t="s">
        <v>46</v>
      </c>
      <c r="C29" s="29"/>
      <c r="D29" s="31">
        <v>4</v>
      </c>
      <c r="E29" s="25">
        <f>C29*4</f>
        <v>0</v>
      </c>
      <c r="F29" s="34">
        <f>IF(E29&gt;4,"4",E29*1)</f>
        <v>0</v>
      </c>
      <c r="G29" s="32">
        <v>4</v>
      </c>
      <c r="H29" s="32"/>
      <c r="I29" s="35">
        <f>H36+H25+H13</f>
        <v>75</v>
      </c>
    </row>
    <row r="30" spans="1:9" ht="30" x14ac:dyDescent="0.25">
      <c r="A30" s="20" t="s">
        <v>24</v>
      </c>
      <c r="B30" s="16" t="s">
        <v>47</v>
      </c>
      <c r="C30" s="26"/>
      <c r="D30" s="31">
        <v>5</v>
      </c>
      <c r="E30" s="25">
        <f>C30*5</f>
        <v>0</v>
      </c>
      <c r="F30" s="34">
        <f>IF(E30&gt;5,"5",E30*1)</f>
        <v>0</v>
      </c>
      <c r="G30" s="32">
        <v>5</v>
      </c>
      <c r="H30" s="32"/>
      <c r="I30" s="32"/>
    </row>
    <row r="31" spans="1:9" x14ac:dyDescent="0.25">
      <c r="A31" s="20"/>
      <c r="B31" s="8"/>
      <c r="C31" s="28"/>
      <c r="D31" s="31"/>
      <c r="E31" s="25"/>
      <c r="F31" s="34"/>
      <c r="G31" s="32"/>
      <c r="H31" s="32"/>
      <c r="I31" s="32"/>
    </row>
    <row r="32" spans="1:9" x14ac:dyDescent="0.25">
      <c r="A32" s="20" t="s">
        <v>25</v>
      </c>
      <c r="B32" s="8" t="s">
        <v>48</v>
      </c>
      <c r="C32" s="26"/>
      <c r="D32" s="31">
        <v>1</v>
      </c>
      <c r="E32" s="25">
        <f t="shared" ref="E32:E37" si="4">C32*D32</f>
        <v>0</v>
      </c>
      <c r="F32" s="34">
        <f t="shared" si="2"/>
        <v>0</v>
      </c>
      <c r="G32" s="32"/>
      <c r="H32" s="32"/>
      <c r="I32" s="32"/>
    </row>
    <row r="33" spans="1:35" x14ac:dyDescent="0.25">
      <c r="A33" s="20" t="s">
        <v>26</v>
      </c>
      <c r="B33" s="8" t="s">
        <v>49</v>
      </c>
      <c r="C33" s="26"/>
      <c r="D33" s="31">
        <v>1</v>
      </c>
      <c r="E33" s="25">
        <f t="shared" si="4"/>
        <v>0</v>
      </c>
      <c r="F33" s="34">
        <f t="shared" si="2"/>
        <v>0</v>
      </c>
      <c r="G33" s="32">
        <v>6</v>
      </c>
      <c r="H33" s="32"/>
      <c r="I33" s="32"/>
    </row>
    <row r="34" spans="1:35" x14ac:dyDescent="0.25">
      <c r="A34" s="20"/>
      <c r="B34" s="8"/>
      <c r="C34" s="28"/>
      <c r="D34" s="31"/>
      <c r="E34" s="25"/>
      <c r="F34" s="34"/>
      <c r="G34" s="32"/>
      <c r="H34" s="32"/>
      <c r="I34" s="32"/>
    </row>
    <row r="35" spans="1:35" x14ac:dyDescent="0.25">
      <c r="A35" s="20" t="s">
        <v>27</v>
      </c>
      <c r="B35" s="16" t="s">
        <v>50</v>
      </c>
      <c r="C35" s="26"/>
      <c r="D35" s="31">
        <v>1</v>
      </c>
      <c r="E35" s="25">
        <f t="shared" si="4"/>
        <v>0</v>
      </c>
      <c r="F35" s="34">
        <f t="shared" si="2"/>
        <v>0</v>
      </c>
    </row>
    <row r="36" spans="1:35" x14ac:dyDescent="0.25">
      <c r="A36" s="20" t="s">
        <v>28</v>
      </c>
      <c r="B36" s="8" t="s">
        <v>51</v>
      </c>
      <c r="C36" s="26"/>
      <c r="D36" s="31">
        <v>1</v>
      </c>
      <c r="E36" s="25">
        <f t="shared" si="4"/>
        <v>0</v>
      </c>
      <c r="F36" s="34">
        <f t="shared" si="2"/>
        <v>0</v>
      </c>
      <c r="H36" s="36">
        <f>G29+G30+G33+G37</f>
        <v>24</v>
      </c>
    </row>
    <row r="37" spans="1:35" x14ac:dyDescent="0.25">
      <c r="A37" s="20" t="s">
        <v>29</v>
      </c>
      <c r="B37" s="8" t="s">
        <v>57</v>
      </c>
      <c r="C37" s="26"/>
      <c r="D37" s="31">
        <v>1</v>
      </c>
      <c r="E37" s="25">
        <f t="shared" si="4"/>
        <v>0</v>
      </c>
      <c r="F37" s="34">
        <f t="shared" si="2"/>
        <v>0</v>
      </c>
      <c r="G37" s="32">
        <v>9</v>
      </c>
    </row>
    <row r="38" spans="1:35" ht="18.75" x14ac:dyDescent="0.3">
      <c r="A38" s="18"/>
      <c r="B38" s="45" t="s">
        <v>30</v>
      </c>
      <c r="C38" s="48"/>
      <c r="D38" s="49"/>
      <c r="E38" s="17">
        <f>1*F38</f>
        <v>0</v>
      </c>
      <c r="F38" s="34">
        <f>F29+F30+F32+F33+F35+F36+F37</f>
        <v>0</v>
      </c>
    </row>
    <row r="39" spans="1:35" ht="15.75" x14ac:dyDescent="0.25">
      <c r="A39" s="50" t="s">
        <v>31</v>
      </c>
      <c r="B39" s="50"/>
      <c r="C39" s="50"/>
      <c r="D39" s="51">
        <f>E15+E27+E38</f>
        <v>0</v>
      </c>
      <c r="E39" s="51"/>
    </row>
    <row r="40" spans="1:35" ht="21" x14ac:dyDescent="0.35">
      <c r="A40" s="37" t="s">
        <v>32</v>
      </c>
      <c r="B40" s="37"/>
      <c r="C40" s="37"/>
      <c r="D40" s="38">
        <f>SUM(D39:D39)</f>
        <v>0</v>
      </c>
      <c r="E40" s="38"/>
      <c r="AI40" s="11"/>
    </row>
  </sheetData>
  <sheetProtection algorithmName="SHA-512" hashValue="S8hypVNouRycs6FZFzOGmEhTkcnJQnchwxPmNp3bO1gyrQw/e2mulafa+YaqFDZd/+X5gXF1xZPs3qIgXtMD0A==" saltValue="dohXt5xdOiLL11JBfKypeg==" spinCount="100000" sheet="1" objects="1" scenarios="1" selectLockedCells="1"/>
  <mergeCells count="8">
    <mergeCell ref="A40:C40"/>
    <mergeCell ref="D40:E40"/>
    <mergeCell ref="C2:E2"/>
    <mergeCell ref="B15:D15"/>
    <mergeCell ref="B27:D27"/>
    <mergeCell ref="B38:D38"/>
    <mergeCell ref="A39:C39"/>
    <mergeCell ref="D39:E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</dc:creator>
  <cp:lastModifiedBy>PC</cp:lastModifiedBy>
  <dcterms:created xsi:type="dcterms:W3CDTF">2016-05-18T15:54:18Z</dcterms:created>
  <dcterms:modified xsi:type="dcterms:W3CDTF">2017-08-04T16:53:27Z</dcterms:modified>
</cp:coreProperties>
</file>